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2020" sheetId="1" r:id="rId1"/>
  </sheets>
  <externalReferences>
    <externalReference r:id="rId2"/>
    <externalReference r:id="rId3"/>
  </externalReferences>
  <definedNames>
    <definedName name="_xlnm.Print_Area" localSheetId="0">'2020'!$A$1:$N$54</definedName>
  </definedNames>
  <calcPr calcId="152511"/>
</workbook>
</file>

<file path=xl/calcChain.xml><?xml version="1.0" encoding="utf-8"?>
<calcChain xmlns="http://schemas.openxmlformats.org/spreadsheetml/2006/main">
  <c r="N5" i="1" l="1"/>
  <c r="M10" i="1"/>
  <c r="L10" i="1"/>
  <c r="K10" i="1"/>
  <c r="J10" i="1"/>
  <c r="I10" i="1"/>
  <c r="H10" i="1"/>
  <c r="F10" i="1"/>
  <c r="E10" i="1"/>
  <c r="D10" i="1"/>
  <c r="C10" i="1"/>
  <c r="N6" i="1"/>
  <c r="G10" i="1"/>
  <c r="N9" i="1" l="1"/>
  <c r="B10" i="1"/>
  <c r="N10" i="1"/>
</calcChain>
</file>

<file path=xl/sharedStrings.xml><?xml version="1.0" encoding="utf-8"?>
<sst xmlns="http://schemas.openxmlformats.org/spreadsheetml/2006/main" count="37" uniqueCount="24">
  <si>
    <t xml:space="preserve"> RECEITAS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</si>
  <si>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</si>
  <si>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</si>
  <si>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</si>
  <si>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</si>
  <si>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</si>
  <si>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</si>
  <si>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</si>
  <si>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</si>
  <si>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</si>
  <si>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</si>
  <si>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</si>
  <si>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</si>
  <si>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</si>
  <si>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RECEITAS</t>
  </si>
  <si>
    <t>SALDO 2019</t>
  </si>
  <si>
    <t>TOTAL DESPESAS</t>
  </si>
  <si>
    <t>DESPESAS</t>
  </si>
  <si>
    <t>TOTAL GERAL</t>
  </si>
  <si>
    <t xml:space="preserve">AENPIC - III ALLAN CHARLES PADOVANI - RESUMO ANUAL </t>
  </si>
  <si>
    <t>Paulo Francisco Grando</t>
  </si>
  <si>
    <t>Giovana Maria Foquieira Moraes</t>
  </si>
  <si>
    <t>Tesoureira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</si>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</sst>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6"/>
      <color indexed="5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8"/>
      <color indexed="8"/>
      <name val="Arial"/>
      <family val="2"/>
    </font>
    <font>
      <sz val="8"/>
      <color indexed="52"/>
      <name val="Arial"/>
      <family val="2"/>
    </font>
    <font>
      <b/>
      <sz val="8"/>
      <color indexed="62"/>
      <name val="Arial"/>
      <family val="2"/>
    </font>
    <font>
      <b/>
      <sz val="10"/>
      <color indexed="62"/>
      <name val="Arial"/>
      <family val="2"/>
    </font>
    <font>
      <sz val="8"/>
      <color indexed="62"/>
      <name val="Arial"/>
      <family val="2"/>
    </font>
    <font>
      <i/>
      <sz val="8"/>
      <color indexed="8"/>
      <name val="Arial"/>
      <family val="2"/>
    </font>
    <font>
      <b/>
      <sz val="24"/>
      <color indexed="18"/>
      <name val="Arial"/>
      <family val="2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2" fontId="4" fillId="3" borderId="5" xfId="0" applyNumberFormat="1" applyFont="1" applyFill="1" applyBorder="1" applyAlignment="1" applyProtection="1">
      <alignment horizontal="center" vertical="center" wrapText="1"/>
    </xf>
    <xf numFmtId="2" fontId="4" fillId="3" borderId="6" xfId="0" applyNumberFormat="1" applyFont="1" applyFill="1" applyBorder="1" applyAlignment="1" applyProtection="1">
      <alignment horizontal="center" vertical="center" wrapText="1"/>
    </xf>
    <xf numFmtId="44" fontId="6" fillId="4" borderId="7" xfId="0" applyNumberFormat="1" applyFont="1" applyFill="1" applyBorder="1" applyAlignment="1" applyProtection="1">
      <alignment horizontal="left" vertical="center" wrapText="1"/>
      <protection locked="0"/>
    </xf>
    <xf numFmtId="4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44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44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4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44" fontId="5" fillId="4" borderId="10" xfId="0" applyNumberFormat="1" applyFont="1" applyFill="1" applyBorder="1" applyAlignment="1" applyProtection="1">
      <alignment horizontal="center" vertical="center" wrapText="1"/>
      <protection locked="0"/>
    </xf>
    <xf numFmtId="44" fontId="7" fillId="5" borderId="15" xfId="0" applyNumberFormat="1" applyFont="1" applyFill="1" applyBorder="1" applyAlignment="1" applyProtection="1">
      <alignment horizontal="center" vertical="center" wrapText="1"/>
    </xf>
    <xf numFmtId="44" fontId="7" fillId="5" borderId="16" xfId="0" applyNumberFormat="1" applyFont="1" applyFill="1" applyBorder="1" applyAlignment="1" applyProtection="1">
      <alignment horizontal="center" vertical="center" wrapText="1"/>
    </xf>
    <xf numFmtId="44" fontId="7" fillId="5" borderId="17" xfId="0" applyNumberFormat="1" applyFont="1" applyFill="1" applyBorder="1" applyAlignment="1" applyProtection="1">
      <alignment horizontal="center" vertical="center" wrapText="1"/>
    </xf>
    <xf numFmtId="44" fontId="7" fillId="5" borderId="19" xfId="0" applyNumberFormat="1" applyFont="1" applyFill="1" applyBorder="1" applyAlignment="1" applyProtection="1">
      <alignment horizontal="center" vertical="center" wrapText="1"/>
      <protection locked="0"/>
    </xf>
    <xf numFmtId="44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44" fontId="7" fillId="6" borderId="9" xfId="0" applyNumberFormat="1" applyFont="1" applyFill="1" applyBorder="1" applyAlignment="1" applyProtection="1">
      <alignment vertical="center" wrapText="1"/>
      <protection locked="0"/>
    </xf>
    <xf numFmtId="44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44" fontId="7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2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2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2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0" xfId="2" applyNumberFormat="1" applyFont="1" applyFill="1" applyBorder="1" applyAlignment="1" applyProtection="1">
      <alignment horizontal="center" vertical="center" wrapText="1"/>
      <protection locked="0"/>
    </xf>
    <xf numFmtId="2" fontId="11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2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2" applyNumberFormat="1" applyFont="1" applyFill="1" applyBorder="1" applyAlignment="1" applyProtection="1">
      <alignment horizontal="center" vertical="center" wrapText="1"/>
      <protection locked="0"/>
    </xf>
    <xf numFmtId="2" fontId="12" fillId="0" borderId="0" xfId="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6" fillId="2" borderId="11" xfId="0" applyNumberFormat="1" applyFont="1" applyFill="1" applyBorder="1" applyAlignment="1" applyProtection="1">
      <alignment horizontal="center" vertical="center" wrapText="1"/>
    </xf>
    <xf numFmtId="0" fontId="16" fillId="2" borderId="18" xfId="0" applyNumberFormat="1" applyFont="1" applyFill="1" applyBorder="1" applyAlignment="1" applyProtection="1">
      <alignment horizontal="center" vertical="center" wrapText="1"/>
    </xf>
    <xf numFmtId="2" fontId="5" fillId="3" borderId="2" xfId="0" applyNumberFormat="1" applyFont="1" applyFill="1" applyBorder="1" applyAlignment="1" applyProtection="1">
      <alignment horizontal="center" vertical="center" wrapText="1"/>
    </xf>
    <xf numFmtId="2" fontId="5" fillId="3" borderId="3" xfId="0" applyNumberFormat="1" applyFont="1" applyFill="1" applyBorder="1" applyAlignment="1" applyProtection="1">
      <alignment horizontal="center" vertical="center" wrapText="1"/>
    </xf>
    <xf numFmtId="44" fontId="6" fillId="4" borderId="9" xfId="0" applyNumberFormat="1" applyFont="1" applyFill="1" applyBorder="1" applyAlignment="1" applyProtection="1">
      <alignment horizontal="left" vertical="center" wrapText="1"/>
      <protection locked="0"/>
    </xf>
    <xf numFmtId="44" fontId="6" fillId="4" borderId="2" xfId="0" applyNumberFormat="1" applyFont="1" applyFill="1" applyBorder="1" applyAlignment="1" applyProtection="1">
      <alignment horizontal="left" vertical="center" wrapText="1"/>
      <protection locked="0"/>
    </xf>
    <xf numFmtId="44" fontId="6" fillId="4" borderId="3" xfId="0" applyNumberFormat="1" applyFont="1" applyFill="1" applyBorder="1" applyAlignment="1" applyProtection="1">
      <alignment horizontal="left" vertical="center" wrapText="1"/>
      <protection locked="0"/>
    </xf>
    <xf numFmtId="44" fontId="7" fillId="5" borderId="11" xfId="0" applyNumberFormat="1" applyFont="1" applyFill="1" applyBorder="1" applyAlignment="1" applyProtection="1">
      <alignment horizontal="left" vertical="center" wrapText="1"/>
    </xf>
    <xf numFmtId="44" fontId="7" fillId="5" borderId="14" xfId="0" applyNumberFormat="1" applyFont="1" applyFill="1" applyBorder="1" applyAlignment="1" applyProtection="1">
      <alignment horizontal="left" vertical="center" wrapText="1"/>
    </xf>
    <xf numFmtId="44" fontId="7" fillId="5" borderId="18" xfId="0" applyNumberFormat="1" applyFont="1" applyFill="1" applyBorder="1" applyAlignment="1" applyProtection="1">
      <alignment horizontal="left" vertical="center" wrapText="1"/>
    </xf>
    <xf numFmtId="44" fontId="7" fillId="5" borderId="12" xfId="0" applyNumberFormat="1" applyFont="1" applyFill="1" applyBorder="1" applyAlignment="1" applyProtection="1">
      <alignment horizontal="center" vertical="center" wrapText="1"/>
    </xf>
    <xf numFmtId="44" fontId="7" fillId="5" borderId="13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08503775766067E-2"/>
          <c:y val="5.6408137400844362E-2"/>
          <c:w val="0.86434632125833766"/>
          <c:h val="0.69888616237657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[2]RESUMO!$A$25</c:f>
              <c:strCache>
                <c:ptCount val="1"/>
                <c:pt idx="0">
                  <c:v>TOTAL RECEITAS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[2]RESUMO!$B$4:$N$4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TOTAL</c:v>
                </c:pt>
              </c:strCache>
            </c:strRef>
          </c:cat>
          <c:val>
            <c:numRef>
              <c:f>[2]RESUMO!$B$25:$N$25</c:f>
              <c:numCache>
                <c:formatCode>General</c:formatCode>
                <c:ptCount val="13"/>
                <c:pt idx="0">
                  <c:v>5076.6400000000003</c:v>
                </c:pt>
                <c:pt idx="1">
                  <c:v>4927.84</c:v>
                </c:pt>
                <c:pt idx="2">
                  <c:v>4294.28</c:v>
                </c:pt>
                <c:pt idx="3">
                  <c:v>3778.33</c:v>
                </c:pt>
                <c:pt idx="4">
                  <c:v>4771.4500000000007</c:v>
                </c:pt>
                <c:pt idx="5">
                  <c:v>5293.4199999999992</c:v>
                </c:pt>
                <c:pt idx="6">
                  <c:v>5136.96</c:v>
                </c:pt>
                <c:pt idx="7">
                  <c:v>4775.84</c:v>
                </c:pt>
                <c:pt idx="8">
                  <c:v>4612.9400000000005</c:v>
                </c:pt>
                <c:pt idx="9">
                  <c:v>4509.2700000000004</c:v>
                </c:pt>
                <c:pt idx="10">
                  <c:v>4888.18</c:v>
                </c:pt>
                <c:pt idx="11">
                  <c:v>4891.2</c:v>
                </c:pt>
                <c:pt idx="12">
                  <c:v>56956.350000000006</c:v>
                </c:pt>
              </c:numCache>
            </c:numRef>
          </c:val>
        </c:ser>
        <c:ser>
          <c:idx val="1"/>
          <c:order val="1"/>
          <c:tx>
            <c:strRef>
              <c:f>[2]RESUMO!$A$27</c:f>
              <c:strCache>
                <c:ptCount val="1"/>
                <c:pt idx="0">
                  <c:v>TOTAL DESPESAS</c:v>
                </c:pt>
              </c:strCache>
            </c:strRef>
          </c:tx>
          <c:invertIfNegative val="0"/>
          <c:val>
            <c:numRef>
              <c:f>[2]RESUMO!$B$29:$N$29</c:f>
              <c:numCache>
                <c:formatCode>General</c:formatCode>
                <c:ptCount val="13"/>
                <c:pt idx="0">
                  <c:v>3100.62</c:v>
                </c:pt>
                <c:pt idx="1">
                  <c:v>5859.92</c:v>
                </c:pt>
                <c:pt idx="2">
                  <c:v>2943.56</c:v>
                </c:pt>
                <c:pt idx="3">
                  <c:v>4415.68</c:v>
                </c:pt>
                <c:pt idx="4">
                  <c:v>2061.69</c:v>
                </c:pt>
                <c:pt idx="5">
                  <c:v>775.32999999999993</c:v>
                </c:pt>
                <c:pt idx="6">
                  <c:v>3723.85</c:v>
                </c:pt>
                <c:pt idx="7">
                  <c:v>2403.87</c:v>
                </c:pt>
                <c:pt idx="8">
                  <c:v>1881.87</c:v>
                </c:pt>
                <c:pt idx="9">
                  <c:v>5458.3600000000006</c:v>
                </c:pt>
                <c:pt idx="10">
                  <c:v>3517.87</c:v>
                </c:pt>
                <c:pt idx="11">
                  <c:v>15088.06</c:v>
                </c:pt>
                <c:pt idx="12">
                  <c:v>51230.68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overlap val="-25"/>
        <c:axId val="608753184"/>
        <c:axId val="608756448"/>
      </c:barChart>
      <c:catAx>
        <c:axId val="6087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8756448"/>
        <c:crosses val="autoZero"/>
        <c:auto val="1"/>
        <c:lblAlgn val="ctr"/>
        <c:lblOffset val="100"/>
        <c:noMultiLvlLbl val="0"/>
      </c:catAx>
      <c:valAx>
        <c:axId val="60875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08753184"/>
        <c:crosses val="autoZero"/>
        <c:crossBetween val="between"/>
      </c:valAx>
      <c:spPr>
        <a:gradFill flip="none" rotWithShape="1"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2700000" scaled="0"/>
          <a:tileRect/>
        </a:gradFill>
      </c:spPr>
    </c:plotArea>
    <c:legend>
      <c:legendPos val="r"/>
      <c:layout>
        <c:manualLayout>
          <c:xMode val="edge"/>
          <c:yMode val="edge"/>
          <c:x val="0.92807164990663793"/>
          <c:y val="0.42538537323600312"/>
          <c:w val="6.5883604014381161E-2"/>
          <c:h val="0.2264452946081319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204108</xdr:colOff>
      <xdr:row>11</xdr:row>
      <xdr:rowOff>9073</xdr:rowOff>
    </xdr:from>
    <xdr:to>
      <xdr:col>13</xdr:col>
      <xdr:colOff>1768928</xdr:colOff>
      <xdr:row>48</xdr:row>
      <xdr:rowOff>136072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EIR0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EIR0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UNIÃO"/>
      <sheetName val="DEZ"/>
      <sheetName val="NOV"/>
      <sheetName val="OUT"/>
      <sheetName val="SET"/>
      <sheetName val="AGO"/>
      <sheetName val="JUL"/>
      <sheetName val="JUN"/>
      <sheetName val="MAI"/>
      <sheetName val="ABR"/>
      <sheetName val="MAR"/>
      <sheetName val="FEV"/>
      <sheetName val="JAN"/>
      <sheetName val="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0">
          <cell r="N30">
            <v>1125.8039000000135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"/>
      <sheetName val="NOV"/>
      <sheetName val="OUT"/>
      <sheetName val="SET"/>
      <sheetName val="AGO"/>
      <sheetName val="JUL"/>
      <sheetName val="JUN"/>
      <sheetName val="MAI"/>
      <sheetName val="ABR"/>
      <sheetName val="MAR"/>
      <sheetName val="FEV"/>
      <sheetName val="JAN"/>
      <sheetName val="RESUMO"/>
    </sheetNames>
    <sheetDataSet>
      <sheetData sheetId="0">
        <row r="43">
          <cell r="D43">
            <v>15088.06</v>
          </cell>
        </row>
      </sheetData>
      <sheetData sheetId="1">
        <row r="43">
          <cell r="D43">
            <v>3517.87</v>
          </cell>
        </row>
      </sheetData>
      <sheetData sheetId="2">
        <row r="43">
          <cell r="D43">
            <v>5458.3600000000006</v>
          </cell>
        </row>
      </sheetData>
      <sheetData sheetId="3">
        <row r="43">
          <cell r="D43">
            <v>1881.87</v>
          </cell>
        </row>
      </sheetData>
      <sheetData sheetId="4">
        <row r="43">
          <cell r="D43">
            <v>2403.87</v>
          </cell>
        </row>
      </sheetData>
      <sheetData sheetId="5">
        <row r="43">
          <cell r="D43">
            <v>3723.85</v>
          </cell>
        </row>
      </sheetData>
      <sheetData sheetId="6">
        <row r="43">
          <cell r="D43">
            <v>775.32999999999993</v>
          </cell>
        </row>
      </sheetData>
      <sheetData sheetId="7">
        <row r="43">
          <cell r="D43">
            <v>2061.69</v>
          </cell>
        </row>
      </sheetData>
      <sheetData sheetId="8">
        <row r="43">
          <cell r="D43">
            <v>4415.68</v>
          </cell>
        </row>
      </sheetData>
      <sheetData sheetId="9">
        <row r="43">
          <cell r="D43">
            <v>2943.56</v>
          </cell>
        </row>
      </sheetData>
      <sheetData sheetId="10">
        <row r="43">
          <cell r="D43">
            <v>5859.92</v>
          </cell>
        </row>
      </sheetData>
      <sheetData sheetId="11">
        <row r="43">
          <cell r="D43">
            <v>3100.62</v>
          </cell>
        </row>
      </sheetData>
      <sheetData sheetId="12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  <cell r="N4" t="str">
            <v>TOTAL</v>
          </cell>
        </row>
        <row r="25">
          <cell r="A25" t="str">
            <v>TOTAL RECEITAS</v>
          </cell>
          <cell r="B25">
            <v>5076.6400000000003</v>
          </cell>
          <cell r="C25">
            <v>4927.84</v>
          </cell>
          <cell r="D25">
            <v>4294.28</v>
          </cell>
          <cell r="E25">
            <v>3778.33</v>
          </cell>
          <cell r="F25">
            <v>4771.4500000000007</v>
          </cell>
          <cell r="G25">
            <v>5293.4199999999992</v>
          </cell>
          <cell r="H25">
            <v>5136.96</v>
          </cell>
          <cell r="I25">
            <v>4775.84</v>
          </cell>
          <cell r="J25">
            <v>4612.9400000000005</v>
          </cell>
          <cell r="K25">
            <v>4509.2700000000004</v>
          </cell>
          <cell r="L25">
            <v>4888.18</v>
          </cell>
          <cell r="M25">
            <v>4891.2</v>
          </cell>
          <cell r="N25">
            <v>56956.350000000006</v>
          </cell>
        </row>
        <row r="27">
          <cell r="A27" t="str">
            <v>TOTAL DESPESAS</v>
          </cell>
        </row>
        <row r="29">
          <cell r="B29">
            <v>3100.62</v>
          </cell>
          <cell r="C29">
            <v>5859.92</v>
          </cell>
          <cell r="D29">
            <v>2943.56</v>
          </cell>
          <cell r="E29">
            <v>4415.68</v>
          </cell>
          <cell r="F29">
            <v>2061.69</v>
          </cell>
          <cell r="G29">
            <v>775.32999999999993</v>
          </cell>
          <cell r="H29">
            <v>3723.85</v>
          </cell>
          <cell r="I29">
            <v>2403.87</v>
          </cell>
          <cell r="J29">
            <v>1881.87</v>
          </cell>
          <cell r="K29">
            <v>5458.3600000000006</v>
          </cell>
          <cell r="L29">
            <v>3517.87</v>
          </cell>
          <cell r="M29">
            <v>15088.06</v>
          </cell>
          <cell r="N29">
            <v>51230.68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view="pageBreakPreview" zoomScale="50" zoomScaleNormal="53" zoomScaleSheetLayoutView="50" workbookViewId="0">
      <selection activeCell="P10" sqref="P10"/>
    </sheetView>
  </sheetViews>
  <sheetFormatPr defaultRowHeight="15" x14ac:dyDescent="0.25"/>
  <cols>
    <col min="1" max="1" width="23.7109375" customWidth="1"/>
    <col min="2" max="2" width="20.140625" customWidth="1"/>
    <col min="3" max="11" width="20" bestFit="1" customWidth="1"/>
    <col min="12" max="12" width="22.140625" customWidth="1"/>
    <col min="13" max="13" width="22" customWidth="1"/>
    <col min="14" max="14" width="28.7109375" customWidth="1"/>
  </cols>
  <sheetData>
    <row r="1" spans="1:14" ht="27.75" x14ac:dyDescent="0.25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1" thickBot="1" x14ac:dyDescent="0.3">
      <c r="A2" s="38"/>
      <c r="B2" s="3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51.75" customHeight="1" thickBot="1" x14ac:dyDescent="0.3">
      <c r="A3" s="39">
        <v>2020</v>
      </c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4" ht="50.25" customHeight="1" thickBot="1" x14ac:dyDescent="0.3">
      <c r="A4" s="40"/>
      <c r="B4" s="36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3" t="s">
        <v>13</v>
      </c>
    </row>
    <row r="5" spans="1:14" ht="78" customHeight="1" thickBot="1" x14ac:dyDescent="0.3">
      <c r="A5" s="4" t="s">
        <v>14</v>
      </c>
      <c r="B5" s="5">
        <v>5076.6400000000003</v>
      </c>
      <c r="C5" s="6">
        <v>4927.84</v>
      </c>
      <c r="D5" s="6">
        <v>4294.28</v>
      </c>
      <c r="E5" s="6">
        <v>3778.33</v>
      </c>
      <c r="F5" s="6">
        <v>4771.45</v>
      </c>
      <c r="G5" s="6">
        <v>5293.42</v>
      </c>
      <c r="H5" s="6">
        <v>5136.96</v>
      </c>
      <c r="I5" s="6">
        <v>4775.84</v>
      </c>
      <c r="J5" s="6">
        <v>4612.9399999999996</v>
      </c>
      <c r="K5" s="6">
        <v>4509.2700000000004</v>
      </c>
      <c r="L5" s="6">
        <v>4888.18</v>
      </c>
      <c r="M5" s="7">
        <v>4891.2</v>
      </c>
      <c r="N5" s="8">
        <f>SUM(B5:M5)</f>
        <v>56956.35</v>
      </c>
    </row>
    <row r="6" spans="1:14" ht="59.25" customHeight="1" thickBot="1" x14ac:dyDescent="0.3">
      <c r="A6" s="43" t="s">
        <v>15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  <c r="N6" s="9">
        <f>[1]RESUMO!$N$30</f>
        <v>1125.8039000000135</v>
      </c>
    </row>
    <row r="7" spans="1:14" ht="36.75" customHeight="1" x14ac:dyDescent="0.25">
      <c r="A7" s="46" t="s">
        <v>16</v>
      </c>
      <c r="B7" s="49" t="s">
        <v>17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</row>
    <row r="8" spans="1:14" ht="39.75" customHeight="1" thickBot="1" x14ac:dyDescent="0.3">
      <c r="A8" s="47"/>
      <c r="B8" s="10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2" t="s">
        <v>13</v>
      </c>
    </row>
    <row r="9" spans="1:14" ht="61.5" customHeight="1" thickBot="1" x14ac:dyDescent="0.3">
      <c r="A9" s="48"/>
      <c r="B9" s="13">
        <v>3100.62</v>
      </c>
      <c r="C9" s="13">
        <v>5859.92</v>
      </c>
      <c r="D9" s="13">
        <v>2943.56</v>
      </c>
      <c r="E9" s="13">
        <v>4415.68</v>
      </c>
      <c r="F9" s="13">
        <v>2061.69</v>
      </c>
      <c r="G9" s="13">
        <v>775.33</v>
      </c>
      <c r="H9" s="13">
        <v>3723.85</v>
      </c>
      <c r="I9" s="13">
        <v>2403.87</v>
      </c>
      <c r="J9" s="13">
        <v>1881.97</v>
      </c>
      <c r="K9" s="13">
        <v>5458.36</v>
      </c>
      <c r="L9" s="13">
        <v>3517.87</v>
      </c>
      <c r="M9" s="13">
        <v>15088.06</v>
      </c>
      <c r="N9" s="14">
        <f>SUM(B9:M9)</f>
        <v>51230.78</v>
      </c>
    </row>
    <row r="10" spans="1:14" ht="81.75" customHeight="1" thickBot="1" x14ac:dyDescent="0.3">
      <c r="A10" s="15" t="s">
        <v>18</v>
      </c>
      <c r="B10" s="16">
        <f>(B5+N6)-B9</f>
        <v>3101.823900000014</v>
      </c>
      <c r="C10" s="16">
        <f>C5-C9</f>
        <v>-932.07999999999993</v>
      </c>
      <c r="D10" s="16">
        <f t="shared" ref="D10:M10" si="0">D5-D9</f>
        <v>1350.7199999999998</v>
      </c>
      <c r="E10" s="16">
        <f t="shared" si="0"/>
        <v>-637.35000000000036</v>
      </c>
      <c r="F10" s="16">
        <f t="shared" si="0"/>
        <v>2709.7599999999998</v>
      </c>
      <c r="G10" s="16">
        <f t="shared" si="0"/>
        <v>4518.09</v>
      </c>
      <c r="H10" s="16">
        <f t="shared" si="0"/>
        <v>1413.1100000000001</v>
      </c>
      <c r="I10" s="16">
        <f t="shared" si="0"/>
        <v>2371.9700000000003</v>
      </c>
      <c r="J10" s="16">
        <f t="shared" si="0"/>
        <v>2730.9699999999993</v>
      </c>
      <c r="K10" s="16">
        <f t="shared" si="0"/>
        <v>-949.08999999999924</v>
      </c>
      <c r="L10" s="16">
        <f t="shared" si="0"/>
        <v>1370.3100000000004</v>
      </c>
      <c r="M10" s="16">
        <f t="shared" si="0"/>
        <v>-10196.86</v>
      </c>
      <c r="N10" s="17">
        <f>(N5+N6)-N9</f>
        <v>6851.3739000000132</v>
      </c>
    </row>
    <row r="11" spans="1:14" x14ac:dyDescent="0.25">
      <c r="A11" s="18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x14ac:dyDescent="0.25">
      <c r="A12" s="21"/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x14ac:dyDescent="0.25">
      <c r="A13" s="23"/>
      <c r="B13" s="2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x14ac:dyDescent="0.25">
      <c r="A14" s="23"/>
      <c r="B14" s="2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x14ac:dyDescent="0.25">
      <c r="A15" s="23"/>
      <c r="B15" s="22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x14ac:dyDescent="0.25">
      <c r="A16" s="23"/>
      <c r="B16" s="22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24"/>
      <c r="B17" s="2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24"/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24"/>
      <c r="B19" s="22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24"/>
      <c r="B20" s="22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5">
      <c r="A21" s="25"/>
      <c r="B21" s="26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25"/>
      <c r="B22" s="26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5">
      <c r="A23" s="25"/>
      <c r="B23" s="27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25"/>
      <c r="B24" s="2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29"/>
      <c r="B25" s="3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5"/>
      <c r="B26" s="3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25"/>
      <c r="B27" s="27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25">
      <c r="A28" s="25"/>
      <c r="B28" s="2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5">
      <c r="A29" s="25"/>
      <c r="B29" s="27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5">
      <c r="A30" s="29"/>
      <c r="B30" s="32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5">
      <c r="A31" s="25"/>
      <c r="B31" s="2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5">
      <c r="A32" s="25"/>
      <c r="B32" s="2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5">
      <c r="A33" s="25"/>
      <c r="B33" s="27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5">
      <c r="A34" s="25"/>
      <c r="B34" s="2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5"/>
      <c r="B35" s="2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25"/>
      <c r="B36" s="2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25"/>
      <c r="B37" s="2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25"/>
      <c r="B38" s="27"/>
      <c r="C38" s="1"/>
      <c r="D38" s="1"/>
      <c r="E38" s="1"/>
      <c r="F38" s="1"/>
      <c r="G38" s="1"/>
      <c r="H38" s="1"/>
      <c r="I38" s="1"/>
      <c r="J38" s="1"/>
      <c r="K38" s="33"/>
      <c r="L38" s="33"/>
      <c r="M38" s="33"/>
      <c r="N38" s="33"/>
    </row>
    <row r="39" spans="1:14" x14ac:dyDescent="0.25">
      <c r="A39" s="25"/>
      <c r="B39" s="27"/>
      <c r="C39" s="1"/>
      <c r="D39" s="1"/>
      <c r="E39" s="1"/>
      <c r="F39" s="1"/>
      <c r="G39" s="1"/>
      <c r="H39" s="1"/>
      <c r="I39" s="1"/>
      <c r="J39" s="1"/>
      <c r="K39" s="33"/>
      <c r="L39" s="33"/>
      <c r="M39" s="33"/>
      <c r="N39" s="33"/>
    </row>
    <row r="40" spans="1:14" x14ac:dyDescent="0.25">
      <c r="A40" s="34"/>
      <c r="B40" s="27"/>
      <c r="C40" s="1"/>
      <c r="D40" s="1"/>
      <c r="E40" s="1"/>
      <c r="F40" s="1"/>
      <c r="G40" s="1"/>
      <c r="H40" s="1"/>
      <c r="I40" s="1"/>
      <c r="J40" s="1"/>
      <c r="K40" s="33"/>
      <c r="L40" s="33"/>
      <c r="M40" s="33"/>
      <c r="N40" s="33"/>
    </row>
    <row r="41" spans="1:14" x14ac:dyDescent="0.25">
      <c r="A41" s="35"/>
      <c r="B41" s="33"/>
      <c r="C41" s="1"/>
      <c r="D41" s="1"/>
      <c r="E41" s="1"/>
      <c r="F41" s="1"/>
      <c r="G41" s="1"/>
      <c r="H41" s="1"/>
      <c r="I41" s="1"/>
      <c r="J41" s="1"/>
      <c r="K41" s="33"/>
      <c r="L41" s="33"/>
      <c r="M41" s="33"/>
      <c r="N41" s="33"/>
    </row>
    <row r="42" spans="1:14" x14ac:dyDescent="0.25">
      <c r="A42" s="35"/>
      <c r="B42" s="33"/>
      <c r="C42" s="1"/>
      <c r="D42" s="1"/>
      <c r="E42" s="1"/>
      <c r="F42" s="1"/>
      <c r="G42" s="1"/>
      <c r="H42" s="1"/>
      <c r="I42" s="1"/>
      <c r="J42" s="1"/>
      <c r="K42" s="33"/>
      <c r="L42" s="33"/>
      <c r="M42" s="33"/>
      <c r="N42" s="33"/>
    </row>
    <row r="43" spans="1:14" x14ac:dyDescent="0.25">
      <c r="A43" s="35"/>
      <c r="B43" s="33"/>
      <c r="C43" s="1"/>
      <c r="D43" s="1"/>
      <c r="E43" s="1"/>
      <c r="F43" s="1"/>
      <c r="G43" s="1"/>
      <c r="H43" s="1"/>
      <c r="I43" s="1"/>
      <c r="J43" s="1"/>
      <c r="K43" s="33"/>
      <c r="L43" s="33"/>
      <c r="M43" s="33"/>
      <c r="N43" s="33"/>
    </row>
    <row r="44" spans="1:14" x14ac:dyDescent="0.25">
      <c r="A44" s="35"/>
      <c r="B44" s="33"/>
      <c r="C44" s="1"/>
      <c r="D44" s="1"/>
      <c r="E44" s="1"/>
      <c r="F44" s="1"/>
      <c r="G44" s="1"/>
      <c r="H44" s="1"/>
      <c r="I44" s="1"/>
      <c r="J44" s="1"/>
      <c r="K44" s="33"/>
      <c r="L44" s="33"/>
      <c r="M44" s="33"/>
      <c r="N44" s="33"/>
    </row>
    <row r="45" spans="1:14" x14ac:dyDescent="0.25">
      <c r="A45" s="35"/>
      <c r="B45" s="33"/>
      <c r="C45" s="1"/>
      <c r="D45" s="1"/>
      <c r="E45" s="1"/>
      <c r="F45" s="1"/>
      <c r="G45" s="1"/>
      <c r="H45" s="1"/>
      <c r="I45" s="1"/>
      <c r="J45" s="1"/>
      <c r="K45" s="33"/>
      <c r="L45" s="33"/>
      <c r="M45" s="33"/>
      <c r="N45" s="33"/>
    </row>
    <row r="46" spans="1:14" x14ac:dyDescent="0.25">
      <c r="A46" s="35"/>
      <c r="B46" s="33"/>
      <c r="C46" s="1"/>
      <c r="D46" s="1"/>
      <c r="E46" s="1"/>
      <c r="F46" s="1"/>
      <c r="G46" s="1"/>
      <c r="H46" s="1"/>
      <c r="I46" s="1"/>
      <c r="J46" s="1"/>
      <c r="K46" s="33"/>
      <c r="L46" s="33"/>
      <c r="M46" s="33"/>
      <c r="N46" s="33"/>
    </row>
    <row r="47" spans="1:14" x14ac:dyDescent="0.25">
      <c r="A47" s="35"/>
      <c r="B47" s="33"/>
      <c r="C47" s="1"/>
      <c r="D47" s="1"/>
      <c r="E47" s="1"/>
      <c r="F47" s="1"/>
      <c r="G47" s="1"/>
      <c r="H47" s="1"/>
      <c r="I47" s="1"/>
      <c r="J47" s="1"/>
      <c r="K47" s="33"/>
      <c r="L47" s="33"/>
      <c r="M47" s="33"/>
      <c r="N47" s="33"/>
    </row>
    <row r="48" spans="1:14" x14ac:dyDescent="0.25">
      <c r="A48" s="35"/>
      <c r="B48" s="33"/>
      <c r="C48" s="1"/>
      <c r="D48" s="1"/>
      <c r="E48" s="1"/>
      <c r="F48" s="1"/>
      <c r="G48" s="1"/>
      <c r="H48" s="1"/>
      <c r="I48" s="1"/>
      <c r="J48" s="1"/>
      <c r="K48" s="33"/>
      <c r="L48" s="33"/>
      <c r="M48" s="33"/>
      <c r="N48" s="33"/>
    </row>
    <row r="49" spans="1:14" x14ac:dyDescent="0.25">
      <c r="A49" s="35"/>
      <c r="B49" s="33"/>
      <c r="C49" s="1"/>
      <c r="D49" s="1"/>
      <c r="E49" s="1"/>
      <c r="F49" s="1"/>
      <c r="G49" s="1"/>
      <c r="H49" s="1"/>
      <c r="I49" s="1"/>
      <c r="J49" s="1"/>
      <c r="K49" s="33"/>
      <c r="L49" s="33"/>
      <c r="M49" s="33"/>
      <c r="N49" s="33"/>
    </row>
    <row r="50" spans="1:14" x14ac:dyDescent="0.25">
      <c r="A50" s="35"/>
      <c r="B50" s="33"/>
      <c r="C50" s="1"/>
      <c r="D50" s="1"/>
      <c r="E50" s="1"/>
      <c r="F50" s="1"/>
      <c r="G50" s="1"/>
      <c r="H50" s="1"/>
      <c r="I50" s="1"/>
      <c r="J50" s="1"/>
      <c r="K50" s="33"/>
      <c r="L50" s="33"/>
      <c r="M50" s="33"/>
      <c r="N50" s="33"/>
    </row>
    <row r="51" spans="1:14" x14ac:dyDescent="0.25">
      <c r="A51" s="35"/>
      <c r="B51" s="3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23.25" x14ac:dyDescent="0.25">
      <c r="A52" s="51" t="s">
        <v>20</v>
      </c>
      <c r="B52" s="51"/>
      <c r="C52" s="51"/>
      <c r="D52" s="51"/>
      <c r="E52" s="1"/>
      <c r="F52" s="1"/>
      <c r="G52" s="1"/>
      <c r="H52" s="1"/>
      <c r="I52" s="51" t="s">
        <v>21</v>
      </c>
      <c r="J52" s="51"/>
      <c r="K52" s="51"/>
      <c r="L52" s="51"/>
      <c r="M52" s="51"/>
      <c r="N52" s="1"/>
    </row>
    <row r="53" spans="1:14" ht="23.25" x14ac:dyDescent="0.25">
      <c r="A53" s="52" t="s">
        <v>23</v>
      </c>
      <c r="B53" s="52"/>
      <c r="C53" s="52"/>
      <c r="D53" s="52"/>
      <c r="E53" s="1"/>
      <c r="F53" s="1"/>
      <c r="G53" s="1"/>
      <c r="H53" s="1"/>
      <c r="I53" s="52" t="s">
        <v>22</v>
      </c>
      <c r="J53" s="52"/>
      <c r="K53" s="52"/>
      <c r="L53" s="52"/>
      <c r="M53" s="52"/>
      <c r="N53" s="1"/>
    </row>
    <row r="54" spans="1:14" x14ac:dyDescent="0.25">
      <c r="A54" s="35"/>
      <c r="B54" s="3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mergeCells count="11">
    <mergeCell ref="A7:A9"/>
    <mergeCell ref="B7:N7"/>
    <mergeCell ref="A52:D52"/>
    <mergeCell ref="I52:M52"/>
    <mergeCell ref="I53:M53"/>
    <mergeCell ref="A53:D53"/>
    <mergeCell ref="A1:N1"/>
    <mergeCell ref="A2:B2"/>
    <mergeCell ref="A3:A4"/>
    <mergeCell ref="B3:N3"/>
    <mergeCell ref="A6:M6"/>
  </mergeCells>
  <pageMargins left="0.70866141732283472" right="0.70866141732283472" top="0" bottom="0.74803149606299213" header="0.31496062992125984" footer="0.31496062992125984"/>
  <pageSetup paperSize="9" scale="4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2021-02-17T17:19:59Z</dcterms:modified>
</cp:coreProperties>
</file>